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I16" i="1"/>
  <c r="I15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35202A66DEB4C83A2D32DFC51A6B875" descr="微信图片_202506161802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6200775" y="7943215"/>
          <a:ext cx="1343660" cy="1343660"/>
        </a:xfrm>
        <a:prstGeom prst="rect">
          <a:avLst/>
        </a:prstGeom>
      </xdr:spPr>
    </xdr:pic>
  </etc:cellImage>
  <etc:cellImage>
    <xdr:pic>
      <xdr:nvPicPr>
        <xdr:cNvPr id="3" name="ID_1373A25415B24A60BF8417B78857F37D" descr="微信图片_202506161804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7629525"/>
          <a:ext cx="10058400" cy="10160000"/>
        </a:xfrm>
        <a:prstGeom prst="rect">
          <a:avLst/>
        </a:prstGeom>
      </xdr:spPr>
    </xdr:pic>
  </etc:cellImage>
  <etc:cellImage>
    <xdr:pic>
      <xdr:nvPicPr>
        <xdr:cNvPr id="4" name="ID_95CFE28A5DB64BD096BE6E9D6A25D6EE" descr="微信图片_202506161804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95975" y="6994525"/>
          <a:ext cx="10058400" cy="10160000"/>
        </a:xfrm>
        <a:prstGeom prst="rect">
          <a:avLst/>
        </a:prstGeom>
      </xdr:spPr>
    </xdr:pic>
  </etc:cellImage>
  <etc:cellImage>
    <xdr:pic>
      <xdr:nvPicPr>
        <xdr:cNvPr id="10" name="ID_AA3F5AECC4E04BDD93784F88F733EA09" descr="微信图片_202506161806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895975" y="1914525"/>
          <a:ext cx="10058400" cy="10160000"/>
        </a:xfrm>
        <a:prstGeom prst="rect">
          <a:avLst/>
        </a:prstGeom>
      </xdr:spPr>
    </xdr:pic>
  </etc:cellImage>
  <etc:cellImage>
    <xdr:pic>
      <xdr:nvPicPr>
        <xdr:cNvPr id="11" name="ID_56324358B82D479EB9A572530A21CD14" descr="微信图片_202506161807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95975" y="1279525"/>
          <a:ext cx="10058400" cy="10160000"/>
        </a:xfrm>
        <a:prstGeom prst="rect">
          <a:avLst/>
        </a:prstGeom>
      </xdr:spPr>
    </xdr:pic>
  </etc:cellImage>
  <etc:cellImage>
    <xdr:pic>
      <xdr:nvPicPr>
        <xdr:cNvPr id="12" name="ID_1925603EA6FB429296BE10885F4E55BD" descr="微信图片_202506161808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95975" y="644525"/>
          <a:ext cx="7543800" cy="10160000"/>
        </a:xfrm>
        <a:prstGeom prst="rect">
          <a:avLst/>
        </a:prstGeom>
      </xdr:spPr>
    </xdr:pic>
  </etc:cellImage>
  <etc:cellImage>
    <xdr:pic>
      <xdr:nvPicPr>
        <xdr:cNvPr id="13" name="ID_7221E50B8F8340DBB31E8ADC2E931124" descr="微信图片_2025061618104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95975" y="2549525"/>
          <a:ext cx="10058400" cy="10160000"/>
        </a:xfrm>
        <a:prstGeom prst="rect">
          <a:avLst/>
        </a:prstGeom>
      </xdr:spPr>
    </xdr:pic>
  </etc:cellImage>
  <etc:cellImage>
    <xdr:pic>
      <xdr:nvPicPr>
        <xdr:cNvPr id="14" name="ID_061A76F017704D5694E7B88FF31CE2C7" descr="微信图片_202506161811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895975" y="8899525"/>
          <a:ext cx="4648200" cy="5848350"/>
        </a:xfrm>
        <a:prstGeom prst="rect">
          <a:avLst/>
        </a:prstGeom>
      </xdr:spPr>
    </xdr:pic>
  </etc:cellImage>
  <etc:cellImage>
    <xdr:pic>
      <xdr:nvPicPr>
        <xdr:cNvPr id="15" name="ID_250D404973594B84AC1E6E3D53734E3D" descr="微信图片_202506161811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895975" y="9534525"/>
          <a:ext cx="4514850" cy="5499100"/>
        </a:xfrm>
        <a:prstGeom prst="rect">
          <a:avLst/>
        </a:prstGeom>
      </xdr:spPr>
    </xdr:pic>
  </etc:cellImage>
  <etc:cellImage>
    <xdr:pic>
      <xdr:nvPicPr>
        <xdr:cNvPr id="16" name="ID_33C7379B36A44BB399C50C78D3CEED62" descr="微信图片_202506161811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895975" y="10169525"/>
          <a:ext cx="10058400" cy="10160000"/>
        </a:xfrm>
        <a:prstGeom prst="rect">
          <a:avLst/>
        </a:prstGeom>
      </xdr:spPr>
    </xdr:pic>
  </etc:cellImage>
  <etc:cellImage>
    <xdr:pic>
      <xdr:nvPicPr>
        <xdr:cNvPr id="17" name="ID_0BD3E92C5ECB482384664ADFBE75DC54" descr="c444d10548075f44dc27cb93ac32f4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895975" y="10804525"/>
          <a:ext cx="10058400" cy="10160000"/>
        </a:xfrm>
        <a:prstGeom prst="rect">
          <a:avLst/>
        </a:prstGeom>
      </xdr:spPr>
    </xdr:pic>
  </etc:cellImage>
  <etc:cellImage>
    <xdr:pic>
      <xdr:nvPicPr>
        <xdr:cNvPr id="18" name="ID_0436EE78D7314600AE7C4395FA5872BA" descr="d115205640cbd9310a8b56084f61d8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895975" y="3184525"/>
          <a:ext cx="10058400" cy="10160000"/>
        </a:xfrm>
        <a:prstGeom prst="rect">
          <a:avLst/>
        </a:prstGeom>
      </xdr:spPr>
    </xdr:pic>
  </etc:cellImage>
  <etc:cellImage>
    <xdr:pic>
      <xdr:nvPicPr>
        <xdr:cNvPr id="20" name="ID_315EBC54572A46DCA8EDE789FB26CBE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677025" y="8787765"/>
          <a:ext cx="829945" cy="817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D13BB053EA1345EAA6EC799C2060F09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886450" y="9499600"/>
          <a:ext cx="2933700" cy="28575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<sst xmlns="http://schemas.openxmlformats.org/spreadsheetml/2006/main" count="30" uniqueCount="30">
  <si>
    <t>SKU</t>
  </si>
  <si>
    <t>ar-cai-10ml</t>
  </si>
  <si>
    <r>
      <rPr>
        <sz val="11"/>
        <rFont val="宋体"/>
        <charset val="134"/>
      </rPr>
      <t>阿玛芙</t>
    </r>
    <r>
      <rPr>
        <sz val="11"/>
        <rFont val="Calibri"/>
        <charset val="134"/>
      </rPr>
      <t>-</t>
    </r>
    <r>
      <rPr>
        <sz val="11"/>
        <rFont val="宋体"/>
        <charset val="134"/>
      </rPr>
      <t>彩色</t>
    </r>
    <r>
      <rPr>
        <sz val="11"/>
        <rFont val="Calibri"/>
        <charset val="134"/>
      </rPr>
      <t>-10ml</t>
    </r>
  </si>
  <si>
    <t>ar-lan-10ml</t>
  </si>
  <si>
    <r>
      <rPr>
        <sz val="11"/>
        <rFont val="宋体"/>
        <charset val="134"/>
      </rPr>
      <t>阿玛芙蓝色</t>
    </r>
    <r>
      <rPr>
        <sz val="11"/>
        <rFont val="Calibri"/>
        <charset val="134"/>
      </rPr>
      <t>-10ml</t>
    </r>
  </si>
  <si>
    <t>ar-yin-10ml</t>
  </si>
  <si>
    <r>
      <rPr>
        <sz val="11"/>
        <rFont val="宋体"/>
        <charset val="134"/>
      </rPr>
      <t>阿玛芙银色</t>
    </r>
    <r>
      <rPr>
        <sz val="11"/>
        <rFont val="Calibri"/>
        <charset val="134"/>
      </rPr>
      <t>-10ml</t>
    </r>
  </si>
  <si>
    <t>baiwan-10ml</t>
  </si>
  <si>
    <t>百万香水-10ml</t>
  </si>
  <si>
    <t>her loss-10ml</t>
  </si>
  <si>
    <t>her loss香水-10ml</t>
  </si>
  <si>
    <t>or-hei-10ml</t>
  </si>
  <si>
    <r>
      <rPr>
        <sz val="11"/>
        <rFont val="宋体"/>
        <charset val="134"/>
      </rPr>
      <t>琥珀黑色</t>
    </r>
    <r>
      <rPr>
        <sz val="11"/>
        <rFont val="Calibri"/>
        <charset val="134"/>
      </rPr>
      <t>-10ml</t>
    </r>
  </si>
  <si>
    <t>or-hong-10ml</t>
  </si>
  <si>
    <r>
      <rPr>
        <sz val="11"/>
        <rFont val="宋体"/>
        <charset val="134"/>
      </rPr>
      <t>琥珀红色</t>
    </r>
    <r>
      <rPr>
        <sz val="11"/>
        <rFont val="Calibri"/>
        <charset val="134"/>
      </rPr>
      <t>-10ml</t>
    </r>
  </si>
  <si>
    <t>or-jin-10ml</t>
  </si>
  <si>
    <r>
      <rPr>
        <sz val="11"/>
        <rFont val="宋体"/>
        <charset val="134"/>
      </rPr>
      <t>琥珀金色</t>
    </r>
    <r>
      <rPr>
        <sz val="11"/>
        <rFont val="Calibri"/>
        <charset val="134"/>
      </rPr>
      <t>-10ml</t>
    </r>
  </si>
  <si>
    <t>oud-hong-10ml</t>
  </si>
  <si>
    <t>哈拉曼红色-10ml</t>
  </si>
  <si>
    <t>oud-lan-10ml</t>
  </si>
  <si>
    <t>哈拉曼蓝色-10ml</t>
  </si>
  <si>
    <t>oud-quanlan-10ml</t>
  </si>
  <si>
    <t>哈拉曼-全蓝-10ml</t>
  </si>
  <si>
    <t>oud-zong-10ml</t>
  </si>
  <si>
    <t>哈拉曼棕色-10ml</t>
  </si>
  <si>
    <t>丘比特10ml香水</t>
  </si>
  <si>
    <t>deold-粉色香水</t>
  </si>
  <si>
    <t>deold-高跟鞋香水-粉色</t>
  </si>
  <si>
    <t>Product Name</t>
  </si>
  <si>
    <t>Available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</si>
</sst>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charset val="134"/>
      <scheme val="minor"/>
    </font>
    <font>
      <b/>
      <sz val="13"/>
      <color indexed="9"/>
      <name val="宋体"/>
      <charset val="134"/>
    </font>
    <font>
      <b/>
      <sz val="13"/>
      <color theme="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0.5"/>
      <color rgb="FF0B1019"/>
      <name val="Segoe UI"/>
      <charset val="134"/>
    </font>
    <font>
      <b/>
      <sz val="1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13" Type="http://schemas.openxmlformats.org/officeDocument/2006/relationships/image" Target="media/image13.png"/><Relationship Id="rId3" Type="http://schemas.openxmlformats.org/officeDocument/2006/relationships/image" Target="media/image3.png"/><Relationship Id="rId7" Type="http://schemas.openxmlformats.org/officeDocument/2006/relationships/image" Target="media/image7.jpeg"/><Relationship Id="rId12" Type="http://schemas.openxmlformats.org/officeDocument/2006/relationships/image" Target="media/image12.jpeg"/><Relationship Id="rId2" Type="http://schemas.openxmlformats.org/officeDocument/2006/relationships/image" Target="media/image2.png"/><Relationship Id="rId6" Type="http://schemas.openxmlformats.org/officeDocument/2006/relationships/image" Target="media/image6.jpeg"/><Relationship Id="rId11" Type="http://schemas.openxmlformats.org/officeDocument/2006/relationships/image" Target="media/image11.jpeg"/><Relationship Id="rId1" Type="http://schemas.openxmlformats.org/officeDocument/2006/relationships/image" Target="media/image1.jpeg"/><Relationship Id="rId5" Type="http://schemas.openxmlformats.org/officeDocument/2006/relationships/image" Target="media/image5.jpeg"/><Relationship Id="rId10" Type="http://schemas.openxmlformats.org/officeDocument/2006/relationships/image" Target="media/image10.jpeg"/><Relationship Id="rId9" Type="http://schemas.openxmlformats.org/officeDocument/2006/relationships/image" Target="media/image9.jpeg"/><Relationship Id="rId4" Type="http://schemas.openxmlformats.org/officeDocument/2006/relationships/image" Target="media/image4.jpeg"/><Relationship Id="rId14" Type="http://schemas.openxmlformats.org/officeDocument/2006/relationships/image" Target="media/image14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304800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7606030" y="169545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304800</xdr:colOff>
      <xdr:row>14</xdr:row>
      <xdr:rowOff>304800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9437370" y="169545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17" sqref="D17"/>
    </sheetView>
  </sheetViews>
  <sheetFormatPr defaultColWidth="9" defaultRowHeight="17.100000000000001" customHeight="1"/>
  <cols>
    <col min="1" max="1" width="16.7109375" customWidth="1"/>
    <col min="2" max="2" width="21.7109375" customWidth="1"/>
    <col min="3" max="3" width="0.28515625" customWidth="1"/>
    <col min="4" max="4" width="17.28515625" style="1" customWidth="1"/>
    <col min="5" max="5" width="0.5703125" style="1" customWidth="1"/>
    <col min="6" max="8" width="8.85546875" style="1" hidden="1" customWidth="1"/>
    <col min="9" max="9" width="59.28515625" customWidth="1"/>
    <col min="10" max="10" width="22.42578125" customWidth="1"/>
    <col min="11" max="11" width="16.28515625" customWidth="1"/>
  </cols>
  <sheetData>
    <row r="1" spans="1:9" ht="35.1" customHeight="1">
      <c r="A1" s="2" t="s">
        <v>0</v>
      </c>
      <c r="B1" s="2" t="s">
        <v>28</v>
      </c>
      <c r="C1" s="2"/>
      <c r="D1" s="2" t="s">
        <v>29</v>
      </c>
      <c r="E1" s="3"/>
      <c r="F1" s="3"/>
      <c r="G1" s="3"/>
      <c r="H1" s="4"/>
      <c r="I1" s="13"/>
    </row>
    <row r="2" spans="1:9" s="1" customFormat="1" ht="99.95" customHeight="1">
      <c r="A2" s="5" t="s">
        <v>1</v>
      </c>
      <c r="B2" s="6" t="s">
        <v>2</v>
      </c>
      <c r="C2" s="5"/>
      <c r="D2" s="5">
        <v>2354</v>
      </c>
      <c r="E2" s="7"/>
      <c r="F2" s="5"/>
      <c r="G2" s="5"/>
      <c r="H2" s="5"/>
      <c r="I2" s="10" t="str">
        <f>_xlfn.DISPIMG("ID_1925603EA6FB429296BE10885F4E55BD",1)</f>
        <v>=DISPIMG("ID_1925603EA6FB429296BE10885F4E55BD",1)</v>
      </c>
    </row>
    <row r="3" spans="1:9" s="1" customFormat="1" ht="99.95" customHeight="1">
      <c r="A3" s="5" t="s">
        <v>3</v>
      </c>
      <c r="B3" s="6" t="s">
        <v>4</v>
      </c>
      <c r="C3" s="5"/>
      <c r="D3" s="5">
        <v>3692</v>
      </c>
      <c r="E3" s="7"/>
      <c r="F3" s="5"/>
      <c r="G3" s="5"/>
      <c r="H3" s="5"/>
      <c r="I3" s="10" t="str">
        <f>_xlfn.DISPIMG("ID_56324358B82D479EB9A572530A21CD14",1)</f>
        <v>=DISPIMG("ID_56324358B82D479EB9A572530A21CD14",1)</v>
      </c>
    </row>
    <row r="4" spans="1:9" s="1" customFormat="1" ht="99.95" customHeight="1">
      <c r="A4" s="5" t="s">
        <v>5</v>
      </c>
      <c r="B4" s="6" t="s">
        <v>6</v>
      </c>
      <c r="C4" s="5"/>
      <c r="D4" s="5">
        <v>2744</v>
      </c>
      <c r="E4" s="7"/>
      <c r="F4" s="5"/>
      <c r="G4" s="5"/>
      <c r="H4" s="5"/>
      <c r="I4" s="10" t="str">
        <f>_xlfn.DISPIMG("ID_AA3F5AECC4E04BDD93784F88F733EA09",1)</f>
        <v>=DISPIMG("ID_AA3F5AECC4E04BDD93784F88F733EA09",1)</v>
      </c>
    </row>
    <row r="5" spans="1:9" s="1" customFormat="1" ht="99.95" customHeight="1">
      <c r="A5" s="5" t="s">
        <v>7</v>
      </c>
      <c r="B5" s="5" t="s">
        <v>8</v>
      </c>
      <c r="C5" s="5"/>
      <c r="D5" s="5">
        <v>1848</v>
      </c>
      <c r="E5" s="7"/>
      <c r="F5" s="5"/>
      <c r="G5" s="5"/>
      <c r="H5" s="5"/>
      <c r="I5" s="10" t="str">
        <f>_xlfn.DISPIMG("ID_7221E50B8F8340DBB31E8ADC2E931124",1)</f>
        <v>=DISPIMG("ID_7221E50B8F8340DBB31E8ADC2E931124",1)</v>
      </c>
    </row>
    <row r="6" spans="1:9" s="1" customFormat="1" ht="99.95" customHeight="1">
      <c r="A6" s="5" t="s">
        <v>9</v>
      </c>
      <c r="B6" s="5" t="s">
        <v>10</v>
      </c>
      <c r="C6" s="5"/>
      <c r="D6" s="5">
        <v>1003</v>
      </c>
      <c r="E6" s="7"/>
      <c r="F6" s="5"/>
      <c r="G6" s="5"/>
      <c r="H6" s="5"/>
      <c r="I6" s="10" t="str">
        <f>_xlfn.DISPIMG("ID_0436EE78D7314600AE7C4395FA5872BA",1)</f>
        <v>=DISPIMG("ID_0436EE78D7314600AE7C4395FA5872BA",1)</v>
      </c>
    </row>
    <row r="7" spans="1:9" s="1" customFormat="1" ht="99.95" customHeight="1">
      <c r="A7" s="5" t="s">
        <v>11</v>
      </c>
      <c r="B7" s="6" t="s">
        <v>12</v>
      </c>
      <c r="C7" s="5"/>
      <c r="D7" s="8">
        <v>2795</v>
      </c>
      <c r="E7" s="9"/>
      <c r="F7" s="5"/>
      <c r="G7" s="5"/>
      <c r="H7" s="5"/>
      <c r="I7" s="10" t="str">
        <f>_xlfn.DISPIMG("ID_95CFE28A5DB64BD096BE6E9D6A25D6EE",1)</f>
        <v>=DISPIMG("ID_95CFE28A5DB64BD096BE6E9D6A25D6EE",1)</v>
      </c>
    </row>
    <row r="8" spans="1:9" s="1" customFormat="1" ht="99.95" customHeight="1">
      <c r="A8" s="5" t="s">
        <v>13</v>
      </c>
      <c r="B8" s="6" t="s">
        <v>14</v>
      </c>
      <c r="C8" s="5"/>
      <c r="D8" s="5">
        <v>2881</v>
      </c>
      <c r="E8" s="7"/>
      <c r="F8" s="5"/>
      <c r="G8" s="5"/>
      <c r="H8" s="5"/>
      <c r="I8" s="10" t="str">
        <f>_xlfn.DISPIMG("ID_1373A25415B24A60BF8417B78857F37D",1)</f>
        <v>=DISPIMG("ID_1373A25415B24A60BF8417B78857F37D",1)</v>
      </c>
    </row>
    <row r="9" spans="1:9" s="1" customFormat="1" ht="99.95" customHeight="1">
      <c r="A9" s="5" t="s">
        <v>15</v>
      </c>
      <c r="B9" s="6" t="s">
        <v>16</v>
      </c>
      <c r="C9" s="5"/>
      <c r="D9" s="5">
        <v>3346</v>
      </c>
      <c r="E9" s="7"/>
      <c r="F9" s="5"/>
      <c r="G9" s="5"/>
      <c r="H9" s="5"/>
      <c r="I9" s="10" t="str">
        <f>_xlfn.DISPIMG("ID_D35202A66DEB4C83A2D32DFC51A6B875",1)</f>
        <v>=DISPIMG("ID_D35202A66DEB4C83A2D32DFC51A6B875",1)</v>
      </c>
    </row>
    <row r="10" spans="1:9" s="1" customFormat="1" ht="99.95" customHeight="1">
      <c r="A10" s="5" t="s">
        <v>17</v>
      </c>
      <c r="B10" s="5" t="s">
        <v>18</v>
      </c>
      <c r="C10" s="5"/>
      <c r="D10" s="5">
        <v>2617</v>
      </c>
      <c r="E10" s="7"/>
      <c r="F10" s="5"/>
      <c r="G10" s="5"/>
      <c r="H10" s="5"/>
      <c r="I10" s="10" t="str">
        <f>_xlfn.DISPIMG("ID_061A76F017704D5694E7B88FF31CE2C7",1)</f>
        <v>=DISPIMG("ID_061A76F017704D5694E7B88FF31CE2C7",1)</v>
      </c>
    </row>
    <row r="11" spans="1:9" s="1" customFormat="1" ht="99.95" customHeight="1">
      <c r="A11" s="5" t="s">
        <v>19</v>
      </c>
      <c r="B11" s="5" t="s">
        <v>20</v>
      </c>
      <c r="C11" s="5"/>
      <c r="D11" s="5">
        <v>2780</v>
      </c>
      <c r="E11" s="7"/>
      <c r="F11" s="5"/>
      <c r="G11" s="5"/>
      <c r="H11" s="5"/>
      <c r="I11" s="10" t="str">
        <f>_xlfn.DISPIMG("ID_250D404973594B84AC1E6E3D53734E3D",1)</f>
        <v>=DISPIMG("ID_250D404973594B84AC1E6E3D53734E3D",1)</v>
      </c>
    </row>
    <row r="12" spans="1:9" s="1" customFormat="1" ht="99.95" customHeight="1">
      <c r="A12" s="5" t="s">
        <v>21</v>
      </c>
      <c r="B12" s="5" t="s">
        <v>22</v>
      </c>
      <c r="C12" s="5"/>
      <c r="D12" s="5">
        <v>2756</v>
      </c>
      <c r="E12" s="7"/>
      <c r="F12" s="5"/>
      <c r="G12" s="5"/>
      <c r="H12" s="5"/>
      <c r="I12" s="10" t="str">
        <f>_xlfn.DISPIMG("ID_33C7379B36A44BB399C50C78D3CEED62",1)</f>
        <v>=DISPIMG("ID_33C7379B36A44BB399C50C78D3CEED62",1)</v>
      </c>
    </row>
    <row r="13" spans="1:9" s="1" customFormat="1" ht="99.95" customHeight="1">
      <c r="A13" s="5" t="s">
        <v>23</v>
      </c>
      <c r="B13" s="5" t="s">
        <v>24</v>
      </c>
      <c r="C13" s="5"/>
      <c r="D13" s="5">
        <v>2634</v>
      </c>
      <c r="E13" s="7"/>
      <c r="F13" s="5"/>
      <c r="G13" s="5"/>
      <c r="H13" s="5"/>
      <c r="I13" s="10" t="str">
        <f>_xlfn.DISPIMG("ID_0BD3E92C5ECB482384664ADFBE75DC54",1)</f>
        <v>=DISPIMG("ID_0BD3E92C5ECB482384664ADFBE75DC54",1)</v>
      </c>
    </row>
    <row r="14" spans="1:9" s="1" customFormat="1" ht="99.95" customHeight="1">
      <c r="A14" s="10"/>
      <c r="B14" s="10" t="s">
        <v>25</v>
      </c>
      <c r="C14" s="5"/>
      <c r="D14" s="11">
        <v>515</v>
      </c>
      <c r="E14" s="12"/>
      <c r="F14" s="5"/>
      <c r="G14" s="5"/>
      <c r="H14" s="5"/>
      <c r="I14" s="10"/>
    </row>
    <row r="15" spans="1:9" s="1" customFormat="1" ht="99.95" customHeight="1">
      <c r="A15" s="10"/>
      <c r="B15" s="11" t="s">
        <v>26</v>
      </c>
      <c r="C15" s="5"/>
      <c r="D15" s="11">
        <v>862</v>
      </c>
      <c r="E15" s="12"/>
      <c r="F15" s="5"/>
      <c r="G15" s="5"/>
      <c r="H15" s="5"/>
      <c r="I15" s="10" t="str">
        <f>_xlfn.DISPIMG("ID_315EBC54572A46DCA8EDE789FB26CBE3",1)</f>
        <v>=DISPIMG("ID_315EBC54572A46DCA8EDE789FB26CBE3",1)</v>
      </c>
    </row>
    <row r="16" spans="1:9" s="1" customFormat="1" ht="99.95" customHeight="1">
      <c r="A16" s="10"/>
      <c r="B16" s="11" t="s">
        <v>27</v>
      </c>
      <c r="C16" s="5"/>
      <c r="D16" s="11">
        <v>588</v>
      </c>
      <c r="E16" s="12"/>
      <c r="F16" s="5"/>
      <c r="G16" s="5"/>
      <c r="H16" s="5"/>
      <c r="I16" s="10" t="str">
        <f>_xlfn.DISPIMG("ID_D13BB053EA1345EAA6EC799C2060F090",1)</f>
        <v>=DISPIMG("ID_D13BB053EA1345EAA6EC799C2060F090",1)</v>
      </c>
    </row>
    <row r="17" spans="4:4" ht="17.100000000000001" customHeight="1">
      <c r="D17" s="14">
        <f>SUM(D2:D16)</f>
        <v>33415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2025-09-29T15:02:00Z</cp:lastPrinted>
  <dcterms:created xsi:type="dcterms:W3CDTF">2025-06-16T10:01:00Z</dcterms:created>
  <dcterms:modified xsi:type="dcterms:W3CDTF">2025-10-30T10:52:58Z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12848D6010534EF68D101195351FD776_13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